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ords (new)\3. Personal (Red)\P-7 Employment\_UNE\Presentations\"/>
    </mc:Choice>
  </mc:AlternateContent>
  <xr:revisionPtr revIDLastSave="0" documentId="13_ncr:1_{2D911F29-7679-4AB6-A06B-D0145FDBF000}" xr6:coauthVersionLast="47" xr6:coauthVersionMax="47" xr10:uidLastSave="{00000000-0000-0000-0000-000000000000}"/>
  <bookViews>
    <workbookView xWindow="36585" yWindow="2595" windowWidth="14400" windowHeight="8175" activeTab="1" xr2:uid="{00000000-000D-0000-FFFF-FFFF00000000}"/>
    <workbookView xWindow="-110" yWindow="-110" windowWidth="19420" windowHeight="11500" activeTab="1" xr2:uid="{FF008EFB-2EB5-4576-968D-769296C4CECC}"/>
  </bookViews>
  <sheets>
    <sheet name="Annual STMT" sheetId="1" r:id="rId1"/>
    <sheet name="Budget 2025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6" i="7"/>
  <c r="E5" i="7"/>
  <c r="G40" i="7"/>
  <c r="G34" i="7"/>
  <c r="G28" i="7"/>
  <c r="G22" i="7"/>
  <c r="G15" i="7"/>
  <c r="D16" i="1"/>
  <c r="D34" i="1"/>
  <c r="D9" i="1"/>
  <c r="G7" i="7" l="1"/>
  <c r="H43" i="7" s="1"/>
  <c r="H42" i="7"/>
  <c r="H44" i="7" s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WS002377</author>
  </authors>
  <commentList>
    <comment ref="D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This value should equal the ending value of the previous year.</t>
        </r>
      </text>
    </comment>
    <comment ref="D3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WS002377:</t>
        </r>
        <r>
          <rPr>
            <sz val="8"/>
            <color indexed="81"/>
            <rFont val="Tahoma"/>
            <family val="2"/>
          </rPr>
          <t xml:space="preserve">
Opening balance plus Revenues less expenses
</t>
        </r>
      </text>
    </comment>
    <comment ref="D4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This value should equal the bank statement of the reporting ending period.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F6ED02-AD8C-494C-AD53-DD7782FC8516}" keepAlive="1" name="Query - Page001" description="Connection to the 'Page001' query in the workbook." type="5" refreshedVersion="0" background="1">
    <dbPr connection="Provider=Microsoft.Mashup.OleDb.1;Data Source=$Workbook$;Location=Page001;Extended Properties=&quot;&quot;" command="SELECT * FROM [Page001]"/>
  </connection>
  <connection id="2" xr16:uid="{1F90903D-658B-4A9A-B23D-AC4E431B4A60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3" xr16:uid="{E11EB093-388C-496B-A32E-3DB432EB612F}" keepAlive="1" name="Query - Table002 (Page 1)" description="Connection to the 'Table002 (Page 1)' query in the workbook." type="5" refreshedVersion="0" background="1">
    <dbPr connection="Provider=Microsoft.Mashup.OleDb.1;Data Source=$Workbook$;Location=&quot;Table002 (Page 1)&quot;;Extended Properties=&quot;&quot;" command="SELECT * FROM [Table002 (Page 1)]"/>
  </connection>
  <connection id="4" xr16:uid="{98FFF93B-7CC7-415F-8B49-688C4B78AC99}" keepAlive="1" name="Query - Table003 (Page 1)" description="Connection to the 'Table003 (Page 1)' query in the workbook." type="5" refreshedVersion="0" background="1">
    <dbPr connection="Provider=Microsoft.Mashup.OleDb.1;Data Source=$Workbook$;Location=&quot;Table003 (Page 1)&quot;;Extended Properties=&quot;&quot;" command="SELECT * FROM [Table003 (Page 1)]"/>
  </connection>
  <connection id="5" xr16:uid="{C3604413-B5CA-49C4-959B-3221C3FCB13D}" keepAlive="1" name="Query - Table004 (Page 1)" description="Connection to the 'Table004 (Page 1)' query in the workbook." type="5" refreshedVersion="0" background="1">
    <dbPr connection="Provider=Microsoft.Mashup.OleDb.1;Data Source=$Workbook$;Location=&quot;Table004 (Page 1)&quot;;Extended Properties=&quot;&quot;" command="SELECT * FROM [Table004 (Page 1)]"/>
  </connection>
</connections>
</file>

<file path=xl/sharedStrings.xml><?xml version="1.0" encoding="utf-8"?>
<sst xmlns="http://schemas.openxmlformats.org/spreadsheetml/2006/main" count="87" uniqueCount="79">
  <si>
    <t>FINANCIAL STATEMENT</t>
  </si>
  <si>
    <t>REVENUE</t>
  </si>
  <si>
    <t>Rental and Equipment</t>
  </si>
  <si>
    <t>Maintenance and Repairs (equipment)</t>
  </si>
  <si>
    <t>Other Expenses (specify)</t>
  </si>
  <si>
    <t xml:space="preserve">                                                                                  </t>
  </si>
  <si>
    <t>RECONCILIATION</t>
  </si>
  <si>
    <t xml:space="preserve">Entertainment                                                                  </t>
  </si>
  <si>
    <t xml:space="preserve">Training Courses (breakdown attached)              </t>
  </si>
  <si>
    <t xml:space="preserve">Office Supplies                                                             </t>
  </si>
  <si>
    <t xml:space="preserve">Opening  Balance   (Jan. 1, 2011)                                        </t>
  </si>
  <si>
    <t>Total Bank Balance</t>
  </si>
  <si>
    <t>Total Revenues</t>
  </si>
  <si>
    <t>Donations</t>
  </si>
  <si>
    <t>Total Expenses</t>
  </si>
  <si>
    <t>We hereby certify that this audited statement has been approved by the general membership of this Local and place our signatures, as follows:</t>
  </si>
  <si>
    <t>EXPENSES (provide detailed breakdown)</t>
  </si>
  <si>
    <t>Interest revenue</t>
  </si>
  <si>
    <t xml:space="preserve">Membership Local Dues                               </t>
  </si>
  <si>
    <t>Term/GIC Investments</t>
  </si>
  <si>
    <t>Term deposit #1 (new)</t>
  </si>
  <si>
    <t>Term deposit #2 (new)</t>
  </si>
  <si>
    <t>Annual General Meeting</t>
  </si>
  <si>
    <t>Regional Conferences</t>
  </si>
  <si>
    <t xml:space="preserve">______________________                      </t>
  </si>
  <si>
    <t>Date</t>
  </si>
  <si>
    <t>For the period of January 1, 2024 to December 31, 2024</t>
  </si>
  <si>
    <t>Executive Meetings</t>
  </si>
  <si>
    <t>General Memberships Meetings</t>
  </si>
  <si>
    <t>Training for members</t>
  </si>
  <si>
    <t>PSAC Convention Observers</t>
  </si>
  <si>
    <t>Other:</t>
  </si>
  <si>
    <t>Local Rebates Number of members:</t>
  </si>
  <si>
    <t>X 12 months</t>
  </si>
  <si>
    <t>Projected Revenue</t>
  </si>
  <si>
    <t>EXPENSES</t>
  </si>
  <si>
    <t>Meetings and Training</t>
  </si>
  <si>
    <t>Total Meeting and Training</t>
  </si>
  <si>
    <t>Conventions / Conferences</t>
  </si>
  <si>
    <t>Total Conventions / Conferences</t>
  </si>
  <si>
    <t>Communications</t>
  </si>
  <si>
    <t>Total Communications</t>
  </si>
  <si>
    <t>Executive Honorarium</t>
  </si>
  <si>
    <t>Total Local Executive</t>
  </si>
  <si>
    <t>Miscellaneous</t>
  </si>
  <si>
    <t>Total Miscellaneous</t>
  </si>
  <si>
    <t>Projected Expenses</t>
  </si>
  <si>
    <t>TOTAL BUDGET (Revenue - Expenses)</t>
  </si>
  <si>
    <t>Annual Budget Local 70007</t>
  </si>
  <si>
    <t>For the period: 2025-01-01 to 2025-12-31</t>
  </si>
  <si>
    <t>Updated: March 2025</t>
  </si>
  <si>
    <t>LOCAL 70007</t>
  </si>
  <si>
    <t xml:space="preserve">Other (specify)          donation                                                    </t>
  </si>
  <si>
    <t>UNE Convention Observers</t>
  </si>
  <si>
    <t>Strike Fund</t>
  </si>
  <si>
    <t>Member Events</t>
  </si>
  <si>
    <t>Training &amp; Education</t>
  </si>
  <si>
    <t xml:space="preserve">Closing Balance (Dec. 31, 2024) - as per books                                      </t>
  </si>
  <si>
    <t xml:space="preserve">Closing Balance (Dec. 31, 2024) - as per bank statements                                      </t>
  </si>
  <si>
    <t>Salary, hotel, per diem, transport</t>
  </si>
  <si>
    <t>Summer BBQ, Holiday party</t>
  </si>
  <si>
    <t>Pres., VP, Secretary, Treasurer</t>
  </si>
  <si>
    <t>Snacks</t>
  </si>
  <si>
    <t xml:space="preserve">Telephone &amp; Internet  ($50 monthly per position)                                                 </t>
  </si>
  <si>
    <t>Health &amp; Safety Conference</t>
  </si>
  <si>
    <t>Internet / Telephone</t>
  </si>
  <si>
    <t>Office Supplies</t>
  </si>
  <si>
    <t>Executive Expenses</t>
  </si>
  <si>
    <t>Administration (space rent for AGM, taxis, child care)</t>
  </si>
  <si>
    <t>Local Executive/Member Expenses</t>
  </si>
  <si>
    <t>Other revenue: (New Strike Fund)</t>
  </si>
  <si>
    <t>Strike Fund Account</t>
  </si>
  <si>
    <t>Checking Account</t>
  </si>
  <si>
    <t xml:space="preserve">Checking Account </t>
  </si>
  <si>
    <t>Checking Account Strike fund</t>
  </si>
  <si>
    <t>PSAC Triennal Convention (one observer)</t>
  </si>
  <si>
    <t xml:space="preserve">President                                   </t>
  </si>
  <si>
    <t xml:space="preserve">Treasurer   </t>
  </si>
  <si>
    <t>Other: (taxis, child care,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</si>
</sst>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9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1" xfId="1" applyFont="1" applyBorder="1"/>
    <xf numFmtId="43" fontId="0" fillId="0" borderId="0" xfId="1" applyFont="1" applyBorder="1"/>
    <xf numFmtId="0" fontId="0" fillId="0" borderId="1" xfId="0" applyBorder="1"/>
    <xf numFmtId="0" fontId="13" fillId="0" borderId="0" xfId="0" applyFont="1"/>
    <xf numFmtId="0" fontId="0" fillId="3" borderId="0" xfId="0" applyFill="1"/>
    <xf numFmtId="0" fontId="0" fillId="2" borderId="0" xfId="0" applyFill="1"/>
    <xf numFmtId="0" fontId="9" fillId="3" borderId="0" xfId="0" applyFont="1" applyFill="1"/>
    <xf numFmtId="0" fontId="8" fillId="2" borderId="0" xfId="0" applyFont="1" applyFill="1"/>
    <xf numFmtId="44" fontId="0" fillId="3" borderId="0" xfId="2" applyFont="1" applyFill="1" applyBorder="1"/>
    <xf numFmtId="44" fontId="0" fillId="2" borderId="0" xfId="2" applyFont="1" applyFill="1" applyBorder="1"/>
    <xf numFmtId="0" fontId="8" fillId="3" borderId="0" xfId="0" applyFont="1" applyFill="1"/>
    <xf numFmtId="0" fontId="10" fillId="3" borderId="0" xfId="0" applyFont="1" applyFill="1"/>
    <xf numFmtId="0" fontId="10" fillId="0" borderId="0" xfId="0" applyFont="1"/>
    <xf numFmtId="0" fontId="8" fillId="2" borderId="6" xfId="0" applyFont="1" applyFill="1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0" fillId="2" borderId="10" xfId="0" applyFill="1" applyBorder="1"/>
    <xf numFmtId="0" fontId="0" fillId="0" borderId="9" xfId="0" applyBorder="1"/>
    <xf numFmtId="0" fontId="0" fillId="2" borderId="11" xfId="0" applyFill="1" applyBorder="1"/>
    <xf numFmtId="0" fontId="0" fillId="2" borderId="1" xfId="0" applyFill="1" applyBorder="1"/>
    <xf numFmtId="0" fontId="8" fillId="2" borderId="1" xfId="0" applyFont="1" applyFill="1" applyBorder="1"/>
    <xf numFmtId="0" fontId="0" fillId="2" borderId="12" xfId="0" applyFill="1" applyBorder="1"/>
    <xf numFmtId="0" fontId="9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1" xfId="0" applyBorder="1"/>
    <xf numFmtId="0" fontId="0" fillId="3" borderId="1" xfId="0" applyFill="1" applyBorder="1"/>
    <xf numFmtId="0" fontId="8" fillId="3" borderId="1" xfId="0" applyFont="1" applyFill="1" applyBorder="1"/>
    <xf numFmtId="0" fontId="0" fillId="3" borderId="12" xfId="0" applyFill="1" applyBorder="1"/>
    <xf numFmtId="0" fontId="9" fillId="2" borderId="6" xfId="0" applyFont="1" applyFill="1" applyBorder="1"/>
    <xf numFmtId="0" fontId="0" fillId="3" borderId="9" xfId="0" applyFill="1" applyBorder="1"/>
    <xf numFmtId="0" fontId="0" fillId="3" borderId="11" xfId="0" applyFill="1" applyBorder="1"/>
    <xf numFmtId="44" fontId="0" fillId="2" borderId="12" xfId="2" applyFont="1" applyFill="1" applyBorder="1"/>
    <xf numFmtId="44" fontId="0" fillId="2" borderId="1" xfId="2" applyFont="1" applyFill="1" applyBorder="1"/>
    <xf numFmtId="44" fontId="0" fillId="2" borderId="1" xfId="0" applyNumberFormat="1" applyFill="1" applyBorder="1"/>
    <xf numFmtId="44" fontId="0" fillId="3" borderId="1" xfId="0" applyNumberForma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0" fillId="2" borderId="13" xfId="0" applyFill="1" applyBorder="1"/>
    <xf numFmtId="8" fontId="2" fillId="0" borderId="7" xfId="0" applyNumberFormat="1" applyFont="1" applyBorder="1"/>
    <xf numFmtId="0" fontId="0" fillId="0" borderId="8" xfId="0" applyBorder="1"/>
    <xf numFmtId="0" fontId="2" fillId="0" borderId="9" xfId="0" applyFont="1" applyBorder="1" applyAlignment="1">
      <alignment horizontal="left" indent="1"/>
    </xf>
    <xf numFmtId="8" fontId="2" fillId="0" borderId="0" xfId="0" applyNumberFormat="1" applyFont="1"/>
    <xf numFmtId="44" fontId="0" fillId="0" borderId="0" xfId="2" applyFont="1" applyBorder="1"/>
    <xf numFmtId="0" fontId="0" fillId="0" borderId="10" xfId="0" applyBorder="1"/>
    <xf numFmtId="0" fontId="2" fillId="0" borderId="9" xfId="0" applyFont="1" applyBorder="1" applyAlignment="1">
      <alignment horizontal="left" indent="2"/>
    </xf>
    <xf numFmtId="44" fontId="0" fillId="0" borderId="12" xfId="0" applyNumberFormat="1" applyBorder="1"/>
    <xf numFmtId="0" fontId="2" fillId="0" borderId="9" xfId="0" applyFont="1" applyBorder="1"/>
    <xf numFmtId="43" fontId="0" fillId="0" borderId="12" xfId="0" applyNumberFormat="1" applyBorder="1"/>
    <xf numFmtId="8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43" fontId="3" fillId="0" borderId="0" xfId="1" applyFont="1" applyBorder="1"/>
    <xf numFmtId="43" fontId="0" fillId="0" borderId="10" xfId="0" applyNumberFormat="1" applyBorder="1"/>
    <xf numFmtId="0" fontId="7" fillId="0" borderId="9" xfId="0" applyFont="1" applyBorder="1"/>
    <xf numFmtId="44" fontId="4" fillId="0" borderId="10" xfId="0" applyNumberFormat="1" applyFont="1" applyBorder="1"/>
    <xf numFmtId="43" fontId="4" fillId="0" borderId="10" xfId="0" applyNumberFormat="1" applyFont="1" applyBorder="1"/>
    <xf numFmtId="0" fontId="0" fillId="0" borderId="12" xfId="0" applyBorder="1"/>
    <xf numFmtId="0" fontId="7" fillId="0" borderId="6" xfId="0" applyFont="1" applyBorder="1"/>
    <xf numFmtId="0" fontId="15" fillId="0" borderId="9" xfId="0" applyFont="1" applyBorder="1"/>
    <xf numFmtId="0" fontId="7" fillId="0" borderId="9" xfId="0" applyFont="1" applyBorder="1" applyAlignment="1">
      <alignment horizontal="left" indent="2"/>
    </xf>
    <xf numFmtId="44" fontId="0" fillId="3" borderId="7" xfId="2" applyFont="1" applyFill="1" applyBorder="1"/>
    <xf numFmtId="0" fontId="0" fillId="0" borderId="0" xfId="0" applyAlignment="1">
      <alignment wrapText="1"/>
    </xf>
    <xf numFmtId="0" fontId="2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opLeftCell="A12" zoomScaleNormal="100" workbookViewId="0">
      <selection activeCell="H18" sqref="H18"/>
    </sheetView>
    <sheetView workbookViewId="1">
      <selection activeCell="G10" sqref="G10"/>
    </sheetView>
  </sheetViews>
  <sheetFormatPr defaultRowHeight="14.5" x14ac:dyDescent="0.35"/>
  <cols>
    <col min="1" max="1" width="46.1796875" customWidth="1"/>
    <col min="2" max="2" width="28.81640625" customWidth="1"/>
    <col min="3" max="3" width="11.81640625" bestFit="1" customWidth="1"/>
    <col min="4" max="4" width="13.7265625" bestFit="1" customWidth="1"/>
  </cols>
  <sheetData>
    <row r="1" spans="1:4" ht="30" customHeight="1" x14ac:dyDescent="0.45">
      <c r="A1" s="72" t="s">
        <v>51</v>
      </c>
      <c r="B1" s="73"/>
      <c r="C1" s="73"/>
      <c r="D1" s="74"/>
    </row>
    <row r="2" spans="1:4" ht="25.5" customHeight="1" x14ac:dyDescent="0.45">
      <c r="A2" s="75" t="s">
        <v>0</v>
      </c>
      <c r="B2" s="76"/>
      <c r="C2" s="76"/>
      <c r="D2" s="77"/>
    </row>
    <row r="3" spans="1:4" ht="15.75" customHeight="1" x14ac:dyDescent="0.35">
      <c r="A3" s="78" t="s">
        <v>26</v>
      </c>
      <c r="B3" s="79"/>
      <c r="C3" s="79"/>
      <c r="D3" s="80"/>
    </row>
    <row r="4" spans="1:4" ht="15.5" x14ac:dyDescent="0.35">
      <c r="A4" s="2"/>
    </row>
    <row r="5" spans="1:4" ht="15.5" x14ac:dyDescent="0.35">
      <c r="A5" s="63" t="s">
        <v>10</v>
      </c>
      <c r="B5" s="45"/>
      <c r="C5" s="17"/>
      <c r="D5" s="46"/>
    </row>
    <row r="6" spans="1:4" ht="15.5" x14ac:dyDescent="0.35">
      <c r="A6" s="47" t="s">
        <v>72</v>
      </c>
      <c r="B6" s="48"/>
      <c r="C6" s="49">
        <v>1500</v>
      </c>
      <c r="D6" s="50"/>
    </row>
    <row r="7" spans="1:4" ht="15.5" x14ac:dyDescent="0.35">
      <c r="A7" s="47" t="s">
        <v>54</v>
      </c>
      <c r="B7" s="48"/>
      <c r="C7" s="49">
        <v>0</v>
      </c>
      <c r="D7" s="50"/>
    </row>
    <row r="8" spans="1:4" ht="15.5" x14ac:dyDescent="0.35">
      <c r="A8" s="47" t="s">
        <v>19</v>
      </c>
      <c r="C8" s="3">
        <v>0</v>
      </c>
      <c r="D8" s="50"/>
    </row>
    <row r="9" spans="1:4" ht="15.5" x14ac:dyDescent="0.35">
      <c r="A9" s="51" t="s">
        <v>11</v>
      </c>
      <c r="C9" s="4"/>
      <c r="D9" s="52">
        <f>SUM(C6:C8)</f>
        <v>1500</v>
      </c>
    </row>
    <row r="10" spans="1:4" ht="15.5" x14ac:dyDescent="0.35">
      <c r="A10" s="53"/>
      <c r="C10" s="4"/>
      <c r="D10" s="50"/>
    </row>
    <row r="11" spans="1:4" ht="15.5" x14ac:dyDescent="0.35">
      <c r="A11" s="64" t="s">
        <v>1</v>
      </c>
      <c r="C11" s="4"/>
      <c r="D11" s="50"/>
    </row>
    <row r="12" spans="1:4" ht="15.5" x14ac:dyDescent="0.35">
      <c r="A12" s="47" t="s">
        <v>18</v>
      </c>
      <c r="C12" s="4">
        <v>12000</v>
      </c>
      <c r="D12" s="50"/>
    </row>
    <row r="13" spans="1:4" ht="15.5" x14ac:dyDescent="0.35">
      <c r="A13" s="47" t="s">
        <v>19</v>
      </c>
      <c r="C13" s="4">
        <v>0</v>
      </c>
      <c r="D13" s="50"/>
    </row>
    <row r="14" spans="1:4" ht="15.5" x14ac:dyDescent="0.35">
      <c r="A14" s="47" t="s">
        <v>17</v>
      </c>
      <c r="C14" s="4">
        <v>0</v>
      </c>
      <c r="D14" s="50"/>
    </row>
    <row r="15" spans="1:4" ht="15.5" x14ac:dyDescent="0.35">
      <c r="A15" s="47" t="s">
        <v>52</v>
      </c>
      <c r="C15" s="3">
        <v>0</v>
      </c>
      <c r="D15" s="50"/>
    </row>
    <row r="16" spans="1:4" ht="15.5" x14ac:dyDescent="0.35">
      <c r="A16" s="65" t="s">
        <v>12</v>
      </c>
      <c r="C16" s="4"/>
      <c r="D16" s="54">
        <f>SUM(C12:C15)</f>
        <v>12000</v>
      </c>
    </row>
    <row r="17" spans="1:10" ht="15.5" x14ac:dyDescent="0.35">
      <c r="A17" s="55"/>
      <c r="C17" s="4"/>
      <c r="D17" s="56"/>
      <c r="E17" s="1"/>
      <c r="F17" s="1"/>
      <c r="G17" s="1"/>
      <c r="H17" s="1"/>
      <c r="I17" s="1"/>
      <c r="J17" s="1"/>
    </row>
    <row r="18" spans="1:10" ht="15.5" x14ac:dyDescent="0.35">
      <c r="A18" s="47"/>
      <c r="C18" s="4"/>
      <c r="D18" s="50"/>
    </row>
    <row r="19" spans="1:10" ht="15.5" x14ac:dyDescent="0.35">
      <c r="A19" s="64" t="s">
        <v>16</v>
      </c>
      <c r="C19" s="4"/>
      <c r="D19" s="50"/>
    </row>
    <row r="20" spans="1:10" ht="15.5" x14ac:dyDescent="0.35">
      <c r="A20" s="47" t="s">
        <v>75</v>
      </c>
      <c r="B20" s="67" t="s">
        <v>59</v>
      </c>
      <c r="C20" s="4">
        <v>1955.31</v>
      </c>
      <c r="D20" s="50"/>
    </row>
    <row r="21" spans="1:10" ht="15.5" x14ac:dyDescent="0.35">
      <c r="A21" s="47" t="s">
        <v>23</v>
      </c>
      <c r="C21" s="4">
        <v>0</v>
      </c>
      <c r="D21" s="50"/>
    </row>
    <row r="22" spans="1:10" ht="15.5" x14ac:dyDescent="0.35">
      <c r="A22" s="47" t="s">
        <v>22</v>
      </c>
      <c r="B22" t="s">
        <v>62</v>
      </c>
      <c r="C22" s="4">
        <v>1000</v>
      </c>
      <c r="D22" s="50"/>
    </row>
    <row r="23" spans="1:10" ht="15.5" x14ac:dyDescent="0.35">
      <c r="A23" s="47" t="s">
        <v>56</v>
      </c>
      <c r="C23" s="4">
        <v>500</v>
      </c>
      <c r="D23" s="50"/>
    </row>
    <row r="24" spans="1:10" ht="15.5" x14ac:dyDescent="0.35">
      <c r="A24" s="47" t="s">
        <v>13</v>
      </c>
      <c r="C24" s="4">
        <v>200</v>
      </c>
      <c r="D24" s="50"/>
    </row>
    <row r="25" spans="1:10" ht="15.5" x14ac:dyDescent="0.35">
      <c r="A25" s="47" t="s">
        <v>55</v>
      </c>
      <c r="B25" t="s">
        <v>60</v>
      </c>
      <c r="C25" s="4">
        <v>3000</v>
      </c>
      <c r="D25" s="50"/>
    </row>
    <row r="26" spans="1:10" ht="31" x14ac:dyDescent="0.35">
      <c r="A26" s="68" t="s">
        <v>68</v>
      </c>
      <c r="C26" s="4">
        <v>1000</v>
      </c>
      <c r="D26" s="50"/>
    </row>
    <row r="27" spans="1:10" ht="15.5" x14ac:dyDescent="0.35">
      <c r="A27" s="47" t="s">
        <v>2</v>
      </c>
      <c r="C27" s="4">
        <v>0</v>
      </c>
      <c r="D27" s="50"/>
    </row>
    <row r="28" spans="1:10" ht="15.5" x14ac:dyDescent="0.35">
      <c r="A28" s="47" t="s">
        <v>3</v>
      </c>
      <c r="C28" s="4">
        <v>0</v>
      </c>
      <c r="D28" s="50"/>
    </row>
    <row r="29" spans="1:10" ht="15.5" x14ac:dyDescent="0.35">
      <c r="A29" s="47" t="s">
        <v>63</v>
      </c>
      <c r="B29" t="s">
        <v>61</v>
      </c>
      <c r="C29" s="4">
        <v>2400</v>
      </c>
      <c r="D29" s="50"/>
    </row>
    <row r="30" spans="1:10" ht="15.5" x14ac:dyDescent="0.35">
      <c r="A30" s="47" t="s">
        <v>7</v>
      </c>
      <c r="C30" s="4">
        <v>0</v>
      </c>
      <c r="D30" s="50"/>
    </row>
    <row r="31" spans="1:10" ht="15.5" x14ac:dyDescent="0.35">
      <c r="A31" s="47" t="s">
        <v>8</v>
      </c>
      <c r="C31" s="4">
        <v>0</v>
      </c>
      <c r="D31" s="50"/>
    </row>
    <row r="32" spans="1:10" ht="15.5" x14ac:dyDescent="0.35">
      <c r="A32" s="47" t="s">
        <v>9</v>
      </c>
      <c r="C32" s="4">
        <v>300</v>
      </c>
      <c r="D32" s="50"/>
    </row>
    <row r="33" spans="1:4" ht="17" x14ac:dyDescent="0.5">
      <c r="A33" s="47" t="s">
        <v>4</v>
      </c>
      <c r="C33" s="57">
        <v>0</v>
      </c>
      <c r="D33" s="50"/>
    </row>
    <row r="34" spans="1:4" ht="15.5" x14ac:dyDescent="0.35">
      <c r="A34" s="65" t="s">
        <v>14</v>
      </c>
      <c r="C34" s="4"/>
      <c r="D34" s="54">
        <f>SUM(C20:C33)</f>
        <v>10355.31</v>
      </c>
    </row>
    <row r="35" spans="1:4" ht="15.5" x14ac:dyDescent="0.35">
      <c r="A35" s="47"/>
      <c r="C35" s="4"/>
      <c r="D35" s="58"/>
    </row>
    <row r="36" spans="1:4" ht="17" x14ac:dyDescent="0.5">
      <c r="A36" s="59" t="s">
        <v>57</v>
      </c>
      <c r="C36" s="4"/>
      <c r="D36" s="60">
        <f>D9+D16-D34</f>
        <v>3144.6900000000005</v>
      </c>
    </row>
    <row r="37" spans="1:4" x14ac:dyDescent="0.35">
      <c r="A37" s="23"/>
      <c r="C37" s="4"/>
      <c r="D37" s="50"/>
    </row>
    <row r="38" spans="1:4" ht="15.5" x14ac:dyDescent="0.35">
      <c r="A38" s="64" t="s">
        <v>6</v>
      </c>
      <c r="C38" s="4"/>
      <c r="D38" s="50"/>
    </row>
    <row r="39" spans="1:4" ht="15.5" x14ac:dyDescent="0.35">
      <c r="A39" s="47" t="s">
        <v>73</v>
      </c>
      <c r="C39" s="4">
        <v>3144.69</v>
      </c>
      <c r="D39" s="50"/>
    </row>
    <row r="40" spans="1:4" ht="15.5" x14ac:dyDescent="0.35">
      <c r="A40" s="47" t="s">
        <v>19</v>
      </c>
      <c r="C40" s="4">
        <v>0</v>
      </c>
      <c r="D40" s="50"/>
    </row>
    <row r="41" spans="1:4" ht="15.5" x14ac:dyDescent="0.35">
      <c r="A41" s="47" t="s">
        <v>74</v>
      </c>
      <c r="C41" s="4">
        <v>0</v>
      </c>
      <c r="D41" s="50"/>
    </row>
    <row r="42" spans="1:4" ht="15.5" x14ac:dyDescent="0.35">
      <c r="A42" s="47" t="s">
        <v>20</v>
      </c>
      <c r="C42" s="4">
        <v>0</v>
      </c>
      <c r="D42" s="50"/>
    </row>
    <row r="43" spans="1:4" ht="15.5" x14ac:dyDescent="0.35">
      <c r="A43" s="47" t="s">
        <v>21</v>
      </c>
      <c r="C43" s="4">
        <v>0</v>
      </c>
      <c r="D43" s="50"/>
    </row>
    <row r="44" spans="1:4" ht="15.5" x14ac:dyDescent="0.35">
      <c r="A44" s="47"/>
      <c r="C44" s="4"/>
      <c r="D44" s="50"/>
    </row>
    <row r="45" spans="1:4" ht="17" x14ac:dyDescent="0.5">
      <c r="A45" s="59" t="s">
        <v>58</v>
      </c>
      <c r="C45" s="4"/>
      <c r="D45" s="61">
        <f>SUM(C39:C43)</f>
        <v>3144.69</v>
      </c>
    </row>
    <row r="46" spans="1:4" ht="15.5" x14ac:dyDescent="0.35">
      <c r="A46" s="53" t="s">
        <v>5</v>
      </c>
      <c r="C46" s="4"/>
      <c r="D46" s="50"/>
    </row>
    <row r="47" spans="1:4" ht="33.75" customHeight="1" x14ac:dyDescent="0.35">
      <c r="A47" s="69" t="s">
        <v>15</v>
      </c>
      <c r="B47" s="70"/>
      <c r="C47" s="70"/>
      <c r="D47" s="71"/>
    </row>
    <row r="48" spans="1:4" ht="15.5" x14ac:dyDescent="0.35">
      <c r="A48" s="53"/>
      <c r="D48" s="50"/>
    </row>
    <row r="49" spans="1:4" x14ac:dyDescent="0.35">
      <c r="A49" s="23"/>
      <c r="D49" s="50"/>
    </row>
    <row r="50" spans="1:4" ht="15.5" x14ac:dyDescent="0.35">
      <c r="A50" s="53"/>
      <c r="D50" s="50"/>
    </row>
    <row r="51" spans="1:4" ht="15.5" x14ac:dyDescent="0.35">
      <c r="A51" s="53" t="s">
        <v>24</v>
      </c>
      <c r="B51" s="5"/>
      <c r="C51" s="5"/>
      <c r="D51" s="50"/>
    </row>
    <row r="52" spans="1:4" ht="15.5" x14ac:dyDescent="0.35">
      <c r="A52" s="53" t="s">
        <v>76</v>
      </c>
      <c r="B52" t="s">
        <v>25</v>
      </c>
      <c r="D52" s="50"/>
    </row>
    <row r="53" spans="1:4" x14ac:dyDescent="0.35">
      <c r="A53" s="23"/>
      <c r="D53" s="50"/>
    </row>
    <row r="54" spans="1:4" ht="15.5" x14ac:dyDescent="0.35">
      <c r="A54" s="53" t="s">
        <v>24</v>
      </c>
      <c r="B54" s="5"/>
      <c r="C54" s="5"/>
      <c r="D54" s="50"/>
    </row>
    <row r="55" spans="1:4" ht="15.5" x14ac:dyDescent="0.35">
      <c r="A55" s="53" t="s">
        <v>77</v>
      </c>
      <c r="B55" t="s">
        <v>25</v>
      </c>
      <c r="D55" s="50"/>
    </row>
    <row r="56" spans="1:4" x14ac:dyDescent="0.35">
      <c r="A56" s="31"/>
      <c r="B56" s="5"/>
      <c r="C56" s="5"/>
      <c r="D56" s="62"/>
    </row>
  </sheetData>
  <mergeCells count="4">
    <mergeCell ref="A47:D47"/>
    <mergeCell ref="A1:D1"/>
    <mergeCell ref="A2:D2"/>
    <mergeCell ref="A3:D3"/>
  </mergeCells>
  <pageMargins left="0.7" right="0.7" top="0.75" bottom="0.75" header="0.3" footer="0.3"/>
  <pageSetup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6F4A-37AF-439C-ACDC-6083D6B9FCE3}">
  <dimension ref="A1:H46"/>
  <sheetViews>
    <sheetView tabSelected="1" topLeftCell="A4" zoomScaleNormal="100" workbookViewId="0">
      <selection activeCell="A11" sqref="A11"/>
    </sheetView>
    <sheetView tabSelected="1" topLeftCell="A14" workbookViewId="1">
      <selection sqref="A1:H1"/>
    </sheetView>
  </sheetViews>
  <sheetFormatPr defaultRowHeight="14.5" x14ac:dyDescent="0.35"/>
  <cols>
    <col min="1" max="1" width="33.1796875" bestFit="1" customWidth="1"/>
    <col min="2" max="2" width="25" bestFit="1" customWidth="1"/>
    <col min="3" max="3" width="11.1796875" bestFit="1" customWidth="1"/>
    <col min="4" max="4" width="11.7265625" bestFit="1" customWidth="1"/>
    <col min="5" max="5" width="34.453125" bestFit="1" customWidth="1"/>
    <col min="6" max="6" width="11.1796875" bestFit="1" customWidth="1"/>
    <col min="7" max="7" width="19" customWidth="1"/>
    <col min="8" max="8" width="15.7265625" bestFit="1" customWidth="1"/>
  </cols>
  <sheetData>
    <row r="1" spans="1:8" ht="31" x14ac:dyDescent="0.7">
      <c r="A1" s="81" t="s">
        <v>48</v>
      </c>
      <c r="B1" s="82"/>
      <c r="C1" s="82"/>
      <c r="D1" s="82"/>
      <c r="E1" s="82"/>
      <c r="F1" s="82"/>
      <c r="G1" s="82"/>
      <c r="H1" s="82"/>
    </row>
    <row r="2" spans="1:8" s="6" customFormat="1" ht="21" x14ac:dyDescent="0.5">
      <c r="A2" s="83" t="s">
        <v>49</v>
      </c>
      <c r="B2" s="84"/>
      <c r="C2" s="84"/>
      <c r="D2" s="84"/>
      <c r="E2" s="84"/>
      <c r="F2" s="84"/>
      <c r="G2" s="84"/>
      <c r="H2" s="84"/>
    </row>
    <row r="3" spans="1:8" x14ac:dyDescent="0.35">
      <c r="A3" s="8"/>
      <c r="B3" s="8"/>
      <c r="C3" s="8"/>
      <c r="D3" s="8"/>
      <c r="E3" s="8"/>
      <c r="F3" s="8"/>
      <c r="G3" s="8"/>
      <c r="H3" s="8"/>
    </row>
    <row r="4" spans="1:8" ht="15.5" x14ac:dyDescent="0.35">
      <c r="A4" s="28" t="s">
        <v>1</v>
      </c>
      <c r="B4" s="29"/>
      <c r="C4" s="29"/>
      <c r="D4" s="29"/>
      <c r="E4" s="29"/>
      <c r="F4" s="29"/>
      <c r="G4" s="29"/>
      <c r="H4" s="30"/>
    </row>
    <row r="5" spans="1:8" x14ac:dyDescent="0.35">
      <c r="A5" s="20" t="s">
        <v>32</v>
      </c>
      <c r="B5" s="8">
        <v>500</v>
      </c>
      <c r="C5" s="12">
        <v>2</v>
      </c>
      <c r="D5" s="8" t="s">
        <v>33</v>
      </c>
      <c r="E5" s="11">
        <f>(B5*C5)*12</f>
        <v>12000</v>
      </c>
      <c r="F5" s="8"/>
      <c r="G5" s="8"/>
      <c r="H5" s="22"/>
    </row>
    <row r="6" spans="1:8" x14ac:dyDescent="0.35">
      <c r="A6" s="36" t="s">
        <v>70</v>
      </c>
      <c r="B6" s="7">
        <v>500</v>
      </c>
      <c r="C6" s="12">
        <v>1</v>
      </c>
      <c r="D6" s="8" t="s">
        <v>33</v>
      </c>
      <c r="E6" s="11">
        <f>(B6*C6)*12</f>
        <v>6000</v>
      </c>
      <c r="F6" s="7"/>
      <c r="G6" s="7"/>
      <c r="H6" s="21"/>
    </row>
    <row r="7" spans="1:8" x14ac:dyDescent="0.35">
      <c r="A7" s="24"/>
      <c r="B7" s="25"/>
      <c r="C7" s="25"/>
      <c r="D7" s="25"/>
      <c r="E7" s="26" t="s">
        <v>34</v>
      </c>
      <c r="F7" s="5"/>
      <c r="G7" s="39">
        <f>E5+E6</f>
        <v>18000</v>
      </c>
      <c r="H7" s="38"/>
    </row>
    <row r="8" spans="1:8" x14ac:dyDescent="0.35">
      <c r="A8" s="8"/>
      <c r="B8" s="8"/>
      <c r="C8" s="8"/>
      <c r="D8" s="8"/>
      <c r="E8" s="10"/>
      <c r="G8" s="12"/>
      <c r="H8" s="12"/>
    </row>
    <row r="9" spans="1:8" x14ac:dyDescent="0.35">
      <c r="B9" s="7"/>
      <c r="C9" s="7"/>
      <c r="D9" s="7"/>
      <c r="E9" s="7"/>
      <c r="F9" s="7"/>
      <c r="G9" s="7"/>
      <c r="H9" s="7"/>
    </row>
    <row r="10" spans="1:8" ht="15.5" x14ac:dyDescent="0.35">
      <c r="A10" s="9" t="s">
        <v>35</v>
      </c>
      <c r="B10" s="7"/>
      <c r="C10" s="7"/>
      <c r="D10" s="7"/>
      <c r="E10" s="7"/>
      <c r="F10" s="7"/>
      <c r="G10" s="7"/>
      <c r="H10" s="7"/>
    </row>
    <row r="11" spans="1:8" x14ac:dyDescent="0.35">
      <c r="A11" s="16" t="s">
        <v>36</v>
      </c>
      <c r="B11" s="17"/>
      <c r="C11" s="18"/>
      <c r="D11" s="18"/>
      <c r="E11" s="18"/>
      <c r="F11" s="18"/>
      <c r="G11" s="18"/>
      <c r="H11" s="19"/>
    </row>
    <row r="12" spans="1:8" x14ac:dyDescent="0.35">
      <c r="A12" s="20"/>
      <c r="B12" s="7" t="s">
        <v>27</v>
      </c>
      <c r="C12" s="7"/>
      <c r="D12" s="7"/>
      <c r="E12" s="11">
        <v>200</v>
      </c>
      <c r="F12" s="7"/>
      <c r="G12" s="7"/>
      <c r="H12" s="21"/>
    </row>
    <row r="13" spans="1:8" x14ac:dyDescent="0.35">
      <c r="A13" s="20"/>
      <c r="B13" s="8" t="s">
        <v>28</v>
      </c>
      <c r="C13" s="8"/>
      <c r="D13" s="8"/>
      <c r="E13" s="12">
        <v>2000</v>
      </c>
      <c r="F13" s="8"/>
      <c r="G13" s="8"/>
      <c r="H13" s="22"/>
    </row>
    <row r="14" spans="1:8" x14ac:dyDescent="0.35">
      <c r="A14" s="23"/>
      <c r="B14" s="7" t="s">
        <v>29</v>
      </c>
      <c r="C14" s="7"/>
      <c r="D14" s="7"/>
      <c r="E14" s="11">
        <v>2000</v>
      </c>
      <c r="F14" s="7"/>
      <c r="G14" s="7"/>
      <c r="H14" s="21"/>
    </row>
    <row r="15" spans="1:8" x14ac:dyDescent="0.35">
      <c r="A15" s="24"/>
      <c r="B15" s="5"/>
      <c r="C15" s="25"/>
      <c r="D15" s="25"/>
      <c r="E15" s="26" t="s">
        <v>37</v>
      </c>
      <c r="F15" s="25"/>
      <c r="G15" s="39">
        <f>SUM(E12:E14)</f>
        <v>4200</v>
      </c>
      <c r="H15" s="27"/>
    </row>
    <row r="16" spans="1:8" x14ac:dyDescent="0.35">
      <c r="A16" s="8"/>
      <c r="C16" s="8"/>
      <c r="D16" s="8"/>
      <c r="E16" s="10"/>
      <c r="F16" s="8"/>
      <c r="G16" s="8"/>
      <c r="H16" s="8"/>
    </row>
    <row r="17" spans="1:8" ht="15.5" x14ac:dyDescent="0.35">
      <c r="A17" s="28" t="s">
        <v>38</v>
      </c>
      <c r="B17" s="29"/>
      <c r="C17" s="29"/>
      <c r="D17" s="29"/>
      <c r="E17" s="29"/>
      <c r="F17" s="29"/>
      <c r="G17" s="29"/>
      <c r="H17" s="30"/>
    </row>
    <row r="18" spans="1:8" x14ac:dyDescent="0.35">
      <c r="A18" s="20"/>
      <c r="B18" s="8" t="s">
        <v>53</v>
      </c>
      <c r="C18" s="8"/>
      <c r="D18" s="8"/>
      <c r="E18" s="12">
        <v>0</v>
      </c>
      <c r="F18" s="8"/>
      <c r="G18" s="8"/>
      <c r="H18" s="22"/>
    </row>
    <row r="19" spans="1:8" x14ac:dyDescent="0.35">
      <c r="A19" s="20"/>
      <c r="B19" s="7" t="s">
        <v>30</v>
      </c>
      <c r="C19" s="7"/>
      <c r="D19" s="7"/>
      <c r="E19" s="11">
        <v>0</v>
      </c>
      <c r="F19" s="7"/>
      <c r="G19" s="7"/>
      <c r="H19" s="21"/>
    </row>
    <row r="20" spans="1:8" x14ac:dyDescent="0.35">
      <c r="A20" s="20"/>
      <c r="B20" s="8" t="s">
        <v>64</v>
      </c>
      <c r="C20" s="8"/>
      <c r="D20" s="8"/>
      <c r="E20" s="12">
        <v>2000</v>
      </c>
      <c r="F20" s="8"/>
      <c r="G20" s="8"/>
      <c r="H20" s="22"/>
    </row>
    <row r="21" spans="1:8" x14ac:dyDescent="0.35">
      <c r="A21" s="20"/>
      <c r="B21" s="7" t="s">
        <v>31</v>
      </c>
      <c r="C21" s="7"/>
      <c r="D21" s="7"/>
      <c r="E21" s="11">
        <v>0</v>
      </c>
      <c r="F21" s="7"/>
      <c r="G21" s="7"/>
      <c r="H21" s="21"/>
    </row>
    <row r="22" spans="1:8" x14ac:dyDescent="0.35">
      <c r="A22" s="24"/>
      <c r="B22" s="25"/>
      <c r="C22" s="25"/>
      <c r="D22" s="25"/>
      <c r="E22" s="26" t="s">
        <v>39</v>
      </c>
      <c r="F22" s="25"/>
      <c r="G22" s="40">
        <f>SUM(E18:E21)</f>
        <v>2000</v>
      </c>
      <c r="H22" s="27"/>
    </row>
    <row r="23" spans="1:8" x14ac:dyDescent="0.35">
      <c r="A23" s="8"/>
      <c r="B23" s="8"/>
      <c r="C23" s="8"/>
      <c r="D23" s="8"/>
      <c r="E23" s="10"/>
      <c r="F23" s="8"/>
      <c r="G23" s="8"/>
      <c r="H23" s="8"/>
    </row>
    <row r="24" spans="1:8" ht="15.5" x14ac:dyDescent="0.35">
      <c r="A24" s="28" t="s">
        <v>40</v>
      </c>
      <c r="B24" s="29"/>
      <c r="C24" s="29"/>
      <c r="D24" s="29"/>
      <c r="E24" s="29"/>
      <c r="F24" s="29"/>
      <c r="G24" s="29"/>
      <c r="H24" s="30"/>
    </row>
    <row r="25" spans="1:8" x14ac:dyDescent="0.35">
      <c r="A25" s="20"/>
      <c r="B25" s="8" t="s">
        <v>66</v>
      </c>
      <c r="C25" s="8"/>
      <c r="D25" s="8"/>
      <c r="E25" s="12">
        <v>300</v>
      </c>
      <c r="F25" s="8"/>
      <c r="G25" s="8"/>
      <c r="H25" s="22"/>
    </row>
    <row r="26" spans="1:8" x14ac:dyDescent="0.35">
      <c r="A26" s="20"/>
      <c r="B26" s="7" t="s">
        <v>65</v>
      </c>
      <c r="C26" s="7"/>
      <c r="D26" s="7"/>
      <c r="E26" s="11">
        <v>2400</v>
      </c>
      <c r="F26" s="7"/>
      <c r="G26" s="7"/>
      <c r="H26" s="21"/>
    </row>
    <row r="27" spans="1:8" x14ac:dyDescent="0.35">
      <c r="A27" s="20"/>
      <c r="B27" s="8" t="s">
        <v>31</v>
      </c>
      <c r="C27" s="8"/>
      <c r="D27" s="8"/>
      <c r="E27" s="12">
        <v>0</v>
      </c>
      <c r="F27" s="8"/>
      <c r="G27" s="8"/>
      <c r="H27" s="22"/>
    </row>
    <row r="28" spans="1:8" x14ac:dyDescent="0.35">
      <c r="A28" s="31"/>
      <c r="B28" s="5"/>
      <c r="C28" s="32"/>
      <c r="D28" s="32"/>
      <c r="E28" s="33" t="s">
        <v>41</v>
      </c>
      <c r="F28" s="32"/>
      <c r="G28" s="41">
        <f>SUM(E25:E27)</f>
        <v>2700</v>
      </c>
      <c r="H28" s="34"/>
    </row>
    <row r="29" spans="1:8" x14ac:dyDescent="0.35">
      <c r="C29" s="7"/>
      <c r="D29" s="7"/>
      <c r="E29" s="13"/>
      <c r="F29" s="7"/>
      <c r="G29" s="7"/>
      <c r="H29" s="7"/>
    </row>
    <row r="30" spans="1:8" ht="15.5" x14ac:dyDescent="0.35">
      <c r="A30" s="35" t="s">
        <v>69</v>
      </c>
      <c r="B30" s="18"/>
      <c r="C30" s="18"/>
      <c r="D30" s="18"/>
      <c r="E30" s="18"/>
      <c r="F30" s="18"/>
      <c r="G30" s="18"/>
      <c r="H30" s="19"/>
    </row>
    <row r="31" spans="1:8" x14ac:dyDescent="0.35">
      <c r="A31" s="20"/>
      <c r="B31" s="7" t="s">
        <v>42</v>
      </c>
      <c r="C31" s="7"/>
      <c r="D31" s="7"/>
      <c r="E31" s="11">
        <v>0</v>
      </c>
      <c r="F31" s="7"/>
      <c r="G31" s="7"/>
      <c r="H31" s="21"/>
    </row>
    <row r="32" spans="1:8" x14ac:dyDescent="0.35">
      <c r="A32" s="20"/>
      <c r="B32" s="8" t="s">
        <v>67</v>
      </c>
      <c r="C32" s="8"/>
      <c r="D32" s="8"/>
      <c r="E32" s="12">
        <v>500</v>
      </c>
      <c r="F32" s="8"/>
      <c r="G32" s="8"/>
      <c r="H32" s="22"/>
    </row>
    <row r="33" spans="1:8" x14ac:dyDescent="0.35">
      <c r="A33" s="20"/>
      <c r="B33" s="7" t="s">
        <v>78</v>
      </c>
      <c r="C33" s="7"/>
      <c r="D33" s="7"/>
      <c r="E33" s="11">
        <v>0</v>
      </c>
      <c r="F33" s="7"/>
      <c r="G33" s="7"/>
      <c r="H33" s="21"/>
    </row>
    <row r="34" spans="1:8" x14ac:dyDescent="0.35">
      <c r="A34" s="24"/>
      <c r="B34" s="5"/>
      <c r="C34" s="25"/>
      <c r="D34" s="25"/>
      <c r="E34" s="26" t="s">
        <v>43</v>
      </c>
      <c r="F34" s="25"/>
      <c r="G34" s="40">
        <f>SUM(E31:E33)</f>
        <v>500</v>
      </c>
      <c r="H34" s="27"/>
    </row>
    <row r="35" spans="1:8" x14ac:dyDescent="0.35">
      <c r="A35" s="8"/>
      <c r="C35" s="8"/>
      <c r="D35" s="8"/>
      <c r="E35" s="10"/>
      <c r="F35" s="8"/>
      <c r="G35" s="8"/>
      <c r="H35" s="8"/>
    </row>
    <row r="36" spans="1:8" ht="15.5" x14ac:dyDescent="0.35">
      <c r="A36" s="28" t="s">
        <v>44</v>
      </c>
      <c r="B36" s="29"/>
      <c r="C36" s="29"/>
      <c r="D36" s="29"/>
      <c r="E36" s="66"/>
      <c r="F36" s="29"/>
      <c r="G36" s="29"/>
      <c r="H36" s="30"/>
    </row>
    <row r="37" spans="1:8" x14ac:dyDescent="0.35">
      <c r="A37" s="20"/>
      <c r="B37" s="8" t="s">
        <v>71</v>
      </c>
      <c r="C37" s="8"/>
      <c r="D37" s="8"/>
      <c r="E37" s="12">
        <v>6000</v>
      </c>
      <c r="F37" s="8"/>
      <c r="G37" s="8"/>
      <c r="H37" s="22"/>
    </row>
    <row r="38" spans="1:8" x14ac:dyDescent="0.35">
      <c r="A38" s="36"/>
      <c r="B38" s="7"/>
      <c r="C38" s="7"/>
      <c r="D38" s="7"/>
      <c r="E38" s="11">
        <v>0</v>
      </c>
      <c r="F38" s="7"/>
      <c r="G38" s="7"/>
      <c r="H38" s="21"/>
    </row>
    <row r="39" spans="1:8" x14ac:dyDescent="0.35">
      <c r="A39" s="20"/>
      <c r="B39" s="8"/>
      <c r="C39" s="8"/>
      <c r="D39" s="8"/>
      <c r="E39" s="12">
        <v>0</v>
      </c>
      <c r="F39" s="8"/>
      <c r="G39" s="8"/>
      <c r="H39" s="22"/>
    </row>
    <row r="40" spans="1:8" x14ac:dyDescent="0.35">
      <c r="A40" s="37"/>
      <c r="B40" s="25"/>
      <c r="C40" s="32"/>
      <c r="D40" s="32"/>
      <c r="E40" s="33" t="s">
        <v>45</v>
      </c>
      <c r="F40" s="32"/>
      <c r="G40" s="41">
        <f>SUM(E37:E39)</f>
        <v>6000</v>
      </c>
      <c r="H40" s="34"/>
    </row>
    <row r="41" spans="1:8" x14ac:dyDescent="0.35">
      <c r="A41" s="7"/>
      <c r="B41" s="8"/>
      <c r="C41" s="7"/>
      <c r="D41" s="7"/>
      <c r="E41" s="7"/>
      <c r="F41" s="7"/>
      <c r="G41" s="7"/>
      <c r="H41" s="7"/>
    </row>
    <row r="42" spans="1:8" x14ac:dyDescent="0.35">
      <c r="A42" s="8"/>
      <c r="B42" s="8"/>
      <c r="C42" s="8"/>
      <c r="D42" s="8"/>
      <c r="E42" s="16" t="s">
        <v>46</v>
      </c>
      <c r="F42" s="18"/>
      <c r="G42" s="18"/>
      <c r="H42" s="19">
        <f>G15+G22+G28+G34+G40</f>
        <v>15400</v>
      </c>
    </row>
    <row r="43" spans="1:8" ht="15" thickBot="1" x14ac:dyDescent="0.4">
      <c r="A43" s="8"/>
      <c r="B43" s="8"/>
      <c r="C43" s="8"/>
      <c r="D43" s="8"/>
      <c r="E43" s="42" t="s">
        <v>34</v>
      </c>
      <c r="F43" s="8"/>
      <c r="G43" s="8"/>
      <c r="H43" s="44">
        <f>G7</f>
        <v>18000</v>
      </c>
    </row>
    <row r="44" spans="1:8" s="15" customFormat="1" ht="19" thickTop="1" x14ac:dyDescent="0.45">
      <c r="A44" s="14"/>
      <c r="B44" s="14"/>
      <c r="C44" s="14"/>
      <c r="D44" s="14"/>
      <c r="E44" s="43" t="s">
        <v>47</v>
      </c>
      <c r="F44" s="25"/>
      <c r="G44" s="25"/>
      <c r="H44" s="27">
        <f>H43-H42</f>
        <v>2600</v>
      </c>
    </row>
    <row r="45" spans="1:8" x14ac:dyDescent="0.35">
      <c r="A45" s="8"/>
      <c r="B45" s="8"/>
      <c r="C45" s="8"/>
      <c r="D45" s="8"/>
      <c r="E45" s="8"/>
      <c r="F45" s="8"/>
      <c r="G45" s="8"/>
      <c r="H45" s="8"/>
    </row>
    <row r="46" spans="1:8" x14ac:dyDescent="0.35">
      <c r="G46" s="8" t="s">
        <v>50</v>
      </c>
    </row>
  </sheetData>
  <mergeCells count="2">
    <mergeCell ref="A1:H1"/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6DEEA7-BDA7-4C54-B0C4-A459A26647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STMT</vt:lpstr>
      <vt:lpstr>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WS002377</dc:creator>
  <cp:lastModifiedBy>Heather Brooker</cp:lastModifiedBy>
  <cp:lastPrinted>2022-10-05T17:24:31Z</cp:lastPrinted>
  <dcterms:created xsi:type="dcterms:W3CDTF">2012-10-17T15:06:41Z</dcterms:created>
  <dcterms:modified xsi:type="dcterms:W3CDTF">2025-04-07T20:56:36Z</dcterms:modified>
</cp:coreProperties>
</file>